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J:\Workgroups\SEA\WEBREDACTIE-COMMUNICATIE\Redactie\Herschrijven\Scholarships\Faculty scholarships\LUC\"/>
    </mc:Choice>
  </mc:AlternateContent>
  <xr:revisionPtr revIDLastSave="0" documentId="8_{7C4B2F2B-F552-4C17-B9E7-A51D7F0AF9D2}" xr6:coauthVersionLast="47" xr6:coauthVersionMax="47" xr10:uidLastSave="{00000000-0000-0000-0000-000000000000}"/>
  <bookViews>
    <workbookView xWindow="0" yWindow="624" windowWidth="23232" windowHeight="11232" xr2:uid="{00000000-000D-0000-FFFF-FFFF00000000}"/>
  </bookViews>
  <sheets>
    <sheet name="Financial Plan" sheetId="1" r:id="rId1"/>
    <sheet name="Tuition fees 2627" sheetId="2" state="hidden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" l="1"/>
  <c r="B49" i="1"/>
  <c r="B46" i="1"/>
  <c r="B44" i="1"/>
  <c r="B21" i="1"/>
  <c r="B48" i="1"/>
  <c r="B50" i="1"/>
  <c r="B40" i="1" a="1"/>
  <c r="B40" i="1"/>
  <c r="B56" i="1"/>
  <c r="B29" i="1"/>
  <c r="B6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<sst xmlns="http://schemas.openxmlformats.org/spreadsheetml/2006/main" count="78" uniqueCount="61">
  <si>
    <t>Non-EU/EEA</t>
  </si>
  <si>
    <t>ANNUAL INCOME</t>
  </si>
  <si>
    <t>Parent/Guardian contribution</t>
  </si>
  <si>
    <t>Contribution from other relatives</t>
  </si>
  <si>
    <t>Loans</t>
  </si>
  <si>
    <t>Scholarships (including DUO student financing)</t>
  </si>
  <si>
    <t>Grants</t>
  </si>
  <si>
    <t>Savings</t>
  </si>
  <si>
    <t>Health insurance allowance</t>
  </si>
  <si>
    <t xml:space="preserve">Own side job estimated income </t>
  </si>
  <si>
    <t>Other</t>
  </si>
  <si>
    <t>TOTAL ANNUAL INCOME</t>
  </si>
  <si>
    <t>Useful links:</t>
  </si>
  <si>
    <t>LUC Money matters</t>
  </si>
  <si>
    <t>ANNUAL EXPENSES</t>
  </si>
  <si>
    <t>Tuition fee</t>
  </si>
  <si>
    <t>Institutional fee</t>
  </si>
  <si>
    <t>Campus fee</t>
  </si>
  <si>
    <t>Health insurance</t>
  </si>
  <si>
    <t>Third party liability insurance</t>
  </si>
  <si>
    <t>Groceries, clothing and personal care</t>
  </si>
  <si>
    <t>Study materials</t>
  </si>
  <si>
    <t>Transport</t>
  </si>
  <si>
    <t>Social activities</t>
  </si>
  <si>
    <t>TOTAL ANNUAL EXPENSES</t>
  </si>
  <si>
    <t>Average expenses for a student living in the Netherlands</t>
  </si>
  <si>
    <t>LUC FINANCIAL SUPPORT</t>
  </si>
  <si>
    <t>FINANCIAL NEED</t>
  </si>
  <si>
    <t>This is the amount you are trying to cover with LUC Financial Support</t>
  </si>
  <si>
    <t>Amount</t>
  </si>
  <si>
    <t xml:space="preserve">EU/EEA citizens: </t>
  </si>
  <si>
    <t>Non-EU/EEA citizens</t>
  </si>
  <si>
    <t>Year Drop Down</t>
  </si>
  <si>
    <t>EU/EEA</t>
  </si>
  <si>
    <t>2024-2025</t>
  </si>
  <si>
    <t>Student Finance - DUO</t>
  </si>
  <si>
    <t>Citizenship Drop Down</t>
  </si>
  <si>
    <t>In the 'Zorgtoeslag' page (see in useful links) you will be able to calculate your health insurance allowance</t>
  </si>
  <si>
    <t>LUC Institutional fee (for all nationalities)</t>
  </si>
  <si>
    <t>In the 'Student Finance - DUO' page (see in useful links) you will be able to calculate your DUO allowance</t>
  </si>
  <si>
    <t>Nationality*</t>
  </si>
  <si>
    <t>In which year did you start studying at LUC?*</t>
  </si>
  <si>
    <t>First name*</t>
  </si>
  <si>
    <t>Family name*</t>
  </si>
  <si>
    <t>Student number*</t>
  </si>
  <si>
    <t>*Required field</t>
  </si>
  <si>
    <r>
      <rPr>
        <b/>
        <i/>
        <u/>
        <sz val="11"/>
        <color theme="10"/>
        <rFont val="Calibri"/>
        <family val="2"/>
      </rPr>
      <t>Zorgtoeslag</t>
    </r>
    <r>
      <rPr>
        <b/>
        <u/>
        <sz val="11"/>
        <color theme="10"/>
        <rFont val="Calibri"/>
        <family val="2"/>
      </rPr>
      <t>: the Dutch health insurance allowance (the Government's website is only available in Dutch)</t>
    </r>
  </si>
  <si>
    <t>2025-2026</t>
  </si>
  <si>
    <t xml:space="preserve">PERSONAL DETAILS </t>
  </si>
  <si>
    <r>
      <rPr>
        <b/>
        <sz val="11"/>
        <color theme="1"/>
        <rFont val="Calibri"/>
        <family val="2"/>
      </rPr>
      <t>Fill in your nationality and the year you started studying at LUC in section "Personal Details".</t>
    </r>
    <r>
      <rPr>
        <sz val="11"/>
        <color theme="1"/>
        <rFont val="Calibri"/>
        <family val="2"/>
      </rPr>
      <t xml:space="preserve"> Your tuition fee will then appear here</t>
    </r>
  </si>
  <si>
    <t>2026-2027</t>
  </si>
  <si>
    <t>Tuition fees AY 2026-2027:</t>
  </si>
  <si>
    <t>Calculate your Leiden University's tuition fee here</t>
  </si>
  <si>
    <t>Full costs of attending the 'Liberal Arts &amp; Sciences: Global Challenges' Programme</t>
  </si>
  <si>
    <t>Dutch rent subsidy</t>
  </si>
  <si>
    <t>Rent and utilities (Estimation)</t>
  </si>
  <si>
    <t>Visa fee (Estimation)</t>
  </si>
  <si>
    <t>Rent subsidy (estimation; 12 monthly allowances)</t>
  </si>
  <si>
    <t xml:space="preserve">In the useful links you'll find the average health insurance expense. Should a different amount apply to you, please justify. </t>
  </si>
  <si>
    <t xml:space="preserve">In the useful links you'll find the average living expenses. Should a different amount apply to you, please justify. </t>
  </si>
  <si>
    <t>ANNUAL FINANCIAL PLAN ACADEMIC YEAR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</si>
</sst>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 &quot;€&quot;\ * #,##0.00_ ;_ &quot;€&quot;\ * \-#,##0.00_ ;_ &quot;€&quot;\ * &quot;-&quot;??_ ;_ @_ "/>
  </numFmts>
  <fonts count="28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4"/>
      <color theme="1"/>
      <name val="Arial"/>
    </font>
    <font>
      <b/>
      <sz val="16"/>
      <color theme="0"/>
      <name val="Arial"/>
    </font>
    <font>
      <sz val="12"/>
      <color theme="1"/>
      <name val="Calibri"/>
    </font>
    <font>
      <b/>
      <sz val="12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b/>
      <sz val="16"/>
      <color theme="1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</font>
    <font>
      <u/>
      <sz val="11"/>
      <color theme="10"/>
      <name val="Calibri"/>
      <scheme val="minor"/>
    </font>
    <font>
      <b/>
      <sz val="28"/>
      <color theme="0"/>
      <name val="Arial"/>
      <family val="2"/>
    </font>
    <font>
      <b/>
      <sz val="11"/>
      <color theme="0"/>
      <name val="Calibri"/>
      <family val="2"/>
    </font>
    <font>
      <sz val="14"/>
      <color theme="1"/>
      <name val="Calibri"/>
      <family val="2"/>
    </font>
    <font>
      <sz val="14"/>
      <name val="Calibri"/>
      <family val="2"/>
    </font>
    <font>
      <b/>
      <sz val="12"/>
      <color theme="0"/>
      <name val="Calibri"/>
      <family val="2"/>
    </font>
    <font>
      <b/>
      <sz val="14"/>
      <color theme="0"/>
      <name val="Calibri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b/>
      <u/>
      <sz val="11"/>
      <color theme="10"/>
      <name val="Calibri"/>
      <family val="2"/>
    </font>
    <font>
      <b/>
      <i/>
      <u/>
      <sz val="11"/>
      <color theme="1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2F5496"/>
        <bgColor rgb="FF2F5496"/>
      </patternFill>
    </fill>
    <fill>
      <patternFill patternType="solid">
        <fgColor rgb="FFD9E2F3"/>
        <bgColor rgb="FFD9E2F3"/>
      </patternFill>
    </fill>
    <fill>
      <patternFill patternType="solid">
        <fgColor theme="4"/>
        <bgColor theme="4"/>
      </patternFill>
    </fill>
    <fill>
      <patternFill patternType="solid">
        <fgColor rgb="FFC9DAF8"/>
        <bgColor rgb="FFC9DAF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EAADB"/>
      </left>
      <right style="thin">
        <color rgb="FF8EAADB"/>
      </right>
      <top style="thin">
        <color rgb="FF8EAADB"/>
      </top>
      <bottom style="thin">
        <color rgb="FF8EAADB"/>
      </bottom>
      <diagonal/>
    </border>
    <border>
      <left style="thin">
        <color rgb="FF7DA7D9"/>
      </left>
      <right style="thin">
        <color rgb="FF8EAADB"/>
      </right>
      <top/>
      <bottom style="thin">
        <color rgb="FF8EAADB"/>
      </bottom>
      <diagonal/>
    </border>
    <border>
      <left style="thin">
        <color rgb="FF7DA7D9"/>
      </left>
      <right style="thin">
        <color rgb="FF8EAADB"/>
      </right>
      <top style="thin">
        <color rgb="FF8EAADB"/>
      </top>
      <bottom style="thin">
        <color rgb="FF8EAADB"/>
      </bottom>
      <diagonal/>
    </border>
    <border>
      <left style="thin">
        <color rgb="FF7DA7D9"/>
      </left>
      <right style="thin">
        <color rgb="FF8EAADB"/>
      </right>
      <top style="thin">
        <color rgb="FF8EAADB"/>
      </top>
      <bottom style="thin">
        <color rgb="FF7DA7D9"/>
      </bottom>
      <diagonal/>
    </border>
    <border>
      <left style="thin">
        <color rgb="FF8EAADB"/>
      </left>
      <right style="thin">
        <color rgb="FF8EAADB"/>
      </right>
      <top style="thin">
        <color rgb="FF8EAADB"/>
      </top>
      <bottom style="thin">
        <color rgb="FF7DA7D9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8EAADB"/>
      </left>
      <right style="thin">
        <color rgb="FF8EAADB"/>
      </right>
      <top style="thin">
        <color rgb="FF000000"/>
      </top>
      <bottom style="thin">
        <color rgb="FF8EAADB"/>
      </bottom>
      <diagonal/>
    </border>
    <border>
      <left style="thin">
        <color rgb="FF8EAADB"/>
      </left>
      <right style="thin">
        <color rgb="FF8EAADB"/>
      </right>
      <top/>
      <bottom style="thin">
        <color rgb="FF8EAADB"/>
      </bottom>
      <diagonal/>
    </border>
    <border>
      <left style="thin">
        <color rgb="FF8EAADB"/>
      </left>
      <right/>
      <top style="thin">
        <color rgb="FF8EAADB"/>
      </top>
      <bottom style="thin">
        <color rgb="FF8EAADB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44" fontId="1" fillId="0" borderId="0" xfId="0" applyNumberFormat="1" applyFont="1"/>
    <xf numFmtId="44" fontId="4" fillId="2" borderId="3" xfId="0" applyNumberFormat="1" applyFont="1" applyFill="1" applyBorder="1"/>
    <xf numFmtId="0" fontId="1" fillId="2" borderId="4" xfId="0" applyFont="1" applyFill="1" applyBorder="1"/>
    <xf numFmtId="3" fontId="5" fillId="0" borderId="5" xfId="0" applyNumberFormat="1" applyFont="1" applyBorder="1"/>
    <xf numFmtId="44" fontId="5" fillId="0" borderId="5" xfId="0" applyNumberFormat="1" applyFont="1" applyBorder="1"/>
    <xf numFmtId="3" fontId="5" fillId="3" borderId="5" xfId="0" applyNumberFormat="1" applyFont="1" applyFill="1" applyBorder="1"/>
    <xf numFmtId="44" fontId="5" fillId="3" borderId="5" xfId="0" applyNumberFormat="1" applyFont="1" applyFill="1" applyBorder="1"/>
    <xf numFmtId="3" fontId="7" fillId="3" borderId="5" xfId="0" applyNumberFormat="1" applyFont="1" applyFill="1" applyBorder="1" applyAlignment="1">
      <alignment horizontal="right"/>
    </xf>
    <xf numFmtId="44" fontId="4" fillId="0" borderId="0" xfId="0" applyNumberFormat="1" applyFont="1"/>
    <xf numFmtId="0" fontId="5" fillId="0" borderId="0" xfId="0" applyFont="1"/>
    <xf numFmtId="3" fontId="5" fillId="3" borderId="6" xfId="0" applyNumberFormat="1" applyFont="1" applyFill="1" applyBorder="1"/>
    <xf numFmtId="3" fontId="5" fillId="0" borderId="7" xfId="0" applyNumberFormat="1" applyFont="1" applyBorder="1"/>
    <xf numFmtId="3" fontId="5" fillId="3" borderId="7" xfId="0" applyNumberFormat="1" applyFont="1" applyFill="1" applyBorder="1"/>
    <xf numFmtId="3" fontId="7" fillId="3" borderId="8" xfId="0" applyNumberFormat="1" applyFont="1" applyFill="1" applyBorder="1" applyAlignment="1">
      <alignment horizontal="right"/>
    </xf>
    <xf numFmtId="44" fontId="5" fillId="3" borderId="9" xfId="0" applyNumberFormat="1" applyFont="1" applyFill="1" applyBorder="1"/>
    <xf numFmtId="0" fontId="3" fillId="2" borderId="10" xfId="0" applyFont="1" applyFill="1" applyBorder="1" applyAlignment="1">
      <alignment vertical="top"/>
    </xf>
    <xf numFmtId="44" fontId="1" fillId="2" borderId="11" xfId="0" applyNumberFormat="1" applyFont="1" applyFill="1" applyBorder="1"/>
    <xf numFmtId="0" fontId="1" fillId="2" borderId="11" xfId="0" applyFont="1" applyFill="1" applyBorder="1"/>
    <xf numFmtId="3" fontId="8" fillId="3" borderId="5" xfId="0" applyNumberFormat="1" applyFont="1" applyFill="1" applyBorder="1" applyAlignment="1">
      <alignment horizontal="right"/>
    </xf>
    <xf numFmtId="44" fontId="7" fillId="3" borderId="5" xfId="0" applyNumberFormat="1" applyFont="1" applyFill="1" applyBorder="1"/>
    <xf numFmtId="0" fontId="9" fillId="2" borderId="2" xfId="0" applyFont="1" applyFill="1" applyBorder="1"/>
    <xf numFmtId="0" fontId="9" fillId="2" borderId="3" xfId="0" applyFont="1" applyFill="1" applyBorder="1"/>
    <xf numFmtId="0" fontId="9" fillId="2" borderId="12" xfId="0" applyFont="1" applyFill="1" applyBorder="1"/>
    <xf numFmtId="3" fontId="10" fillId="4" borderId="13" xfId="0" applyNumberFormat="1" applyFont="1" applyFill="1" applyBorder="1"/>
    <xf numFmtId="3" fontId="9" fillId="4" borderId="13" xfId="0" applyNumberFormat="1" applyFont="1" applyFill="1" applyBorder="1"/>
    <xf numFmtId="3" fontId="6" fillId="0" borderId="0" xfId="0" applyNumberFormat="1" applyFont="1"/>
    <xf numFmtId="3" fontId="1" fillId="5" borderId="5" xfId="0" applyNumberFormat="1" applyFont="1" applyFill="1" applyBorder="1"/>
    <xf numFmtId="44" fontId="1" fillId="5" borderId="0" xfId="0" applyNumberFormat="1" applyFont="1" applyFill="1"/>
    <xf numFmtId="3" fontId="1" fillId="0" borderId="5" xfId="0" applyNumberFormat="1" applyFont="1" applyBorder="1"/>
    <xf numFmtId="0" fontId="11" fillId="5" borderId="0" xfId="0" applyFont="1" applyFill="1"/>
    <xf numFmtId="3" fontId="1" fillId="5" borderId="14" xfId="0" applyNumberFormat="1" applyFont="1" applyFill="1" applyBorder="1"/>
    <xf numFmtId="3" fontId="9" fillId="0" borderId="13" xfId="0" applyNumberFormat="1" applyFont="1" applyBorder="1"/>
    <xf numFmtId="0" fontId="1" fillId="5" borderId="0" xfId="0" applyFont="1" applyFill="1"/>
    <xf numFmtId="44" fontId="1" fillId="5" borderId="15" xfId="0" applyNumberFormat="1" applyFont="1" applyFill="1" applyBorder="1"/>
    <xf numFmtId="44" fontId="1" fillId="0" borderId="15" xfId="0" applyNumberFormat="1" applyFont="1" applyBorder="1"/>
    <xf numFmtId="0" fontId="11" fillId="0" borderId="0" xfId="0" applyFont="1"/>
    <xf numFmtId="3" fontId="5" fillId="3" borderId="14" xfId="0" applyNumberFormat="1" applyFont="1" applyFill="1" applyBorder="1"/>
    <xf numFmtId="44" fontId="5" fillId="3" borderId="14" xfId="0" applyNumberFormat="1" applyFont="1" applyFill="1" applyBorder="1"/>
    <xf numFmtId="0" fontId="12" fillId="0" borderId="0" xfId="0" applyFont="1"/>
    <xf numFmtId="0" fontId="3" fillId="2" borderId="2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right"/>
    </xf>
    <xf numFmtId="0" fontId="3" fillId="7" borderId="0" xfId="0" applyFont="1" applyFill="1" applyAlignment="1">
      <alignment vertical="top"/>
    </xf>
    <xf numFmtId="44" fontId="18" fillId="7" borderId="0" xfId="0" applyNumberFormat="1" applyFont="1" applyFill="1"/>
    <xf numFmtId="0" fontId="19" fillId="7" borderId="0" xfId="0" applyFont="1" applyFill="1"/>
    <xf numFmtId="3" fontId="15" fillId="4" borderId="13" xfId="0" applyNumberFormat="1" applyFont="1" applyFill="1" applyBorder="1"/>
    <xf numFmtId="44" fontId="12" fillId="5" borderId="0" xfId="0" applyNumberFormat="1" applyFont="1" applyFill="1"/>
    <xf numFmtId="0" fontId="20" fillId="6" borderId="1" xfId="0" applyFont="1" applyFill="1" applyBorder="1" applyAlignment="1">
      <alignment horizontal="right"/>
    </xf>
    <xf numFmtId="0" fontId="2" fillId="6" borderId="18" xfId="0" applyFont="1" applyFill="1" applyBorder="1" applyAlignment="1">
      <alignment horizontal="right"/>
    </xf>
    <xf numFmtId="0" fontId="21" fillId="6" borderId="17" xfId="0" applyFont="1" applyFill="1" applyBorder="1"/>
    <xf numFmtId="0" fontId="22" fillId="0" borderId="0" xfId="1" applyFont="1"/>
    <xf numFmtId="0" fontId="23" fillId="0" borderId="0" xfId="0" applyFont="1"/>
    <xf numFmtId="0" fontId="24" fillId="0" borderId="0" xfId="0" applyFont="1"/>
    <xf numFmtId="44" fontId="12" fillId="3" borderId="5" xfId="0" applyNumberFormat="1" applyFont="1" applyFill="1" applyBorder="1"/>
    <xf numFmtId="44" fontId="12" fillId="0" borderId="5" xfId="0" applyNumberFormat="1" applyFont="1" applyBorder="1"/>
    <xf numFmtId="44" fontId="12" fillId="3" borderId="14" xfId="0" applyNumberFormat="1" applyFont="1" applyFill="1" applyBorder="1"/>
    <xf numFmtId="44" fontId="12" fillId="3" borderId="9" xfId="0" applyNumberFormat="1" applyFont="1" applyFill="1" applyBorder="1"/>
    <xf numFmtId="0" fontId="14" fillId="2" borderId="3" xfId="0" applyFont="1" applyFill="1" applyBorder="1" applyAlignment="1">
      <alignment horizontal="center" vertical="center"/>
    </xf>
    <xf numFmtId="3" fontId="27" fillId="3" borderId="7" xfId="0" applyNumberFormat="1" applyFont="1" applyFill="1" applyBorder="1"/>
    <xf numFmtId="3" fontId="27" fillId="0" borderId="7" xfId="0" applyNumberFormat="1" applyFont="1" applyBorder="1"/>
    <xf numFmtId="3" fontId="27" fillId="3" borderId="5" xfId="0" applyNumberFormat="1" applyFont="1" applyFill="1" applyBorder="1"/>
    <xf numFmtId="44" fontId="16" fillId="6" borderId="19" xfId="0" applyNumberFormat="1" applyFont="1" applyFill="1" applyBorder="1" applyAlignment="1">
      <alignment horizontal="left"/>
    </xf>
    <xf numFmtId="0" fontId="17" fillId="6" borderId="20" xfId="0" applyFont="1" applyFill="1" applyBorder="1" applyAlignment="1">
      <alignment horizontal="left"/>
    </xf>
    <xf numFmtId="44" fontId="16" fillId="6" borderId="16" xfId="0" applyNumberFormat="1" applyFont="1" applyFill="1" applyBorder="1" applyAlignment="1">
      <alignment horizontal="left"/>
    </xf>
    <xf numFmtId="0" fontId="17" fillId="6" borderId="12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44" fontId="16" fillId="6" borderId="2" xfId="0" applyNumberFormat="1" applyFont="1" applyFill="1" applyBorder="1" applyAlignment="1">
      <alignment horizontal="left"/>
    </xf>
    <xf numFmtId="0" fontId="17" fillId="6" borderId="4" xfId="0" applyFont="1" applyFill="1" applyBorder="1"/>
    <xf numFmtId="0" fontId="17" fillId="6" borderId="4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3"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Tuition fees 2425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E3:E10">
  <tableColumns count="1">
    <tableColumn id="1" xr3:uid="{00000000-0010-0000-0000-000001000000}" name="Amount"/>
  </tableColumns>
  <tableStyleInfo name="Tuition fees 242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student.universiteitleiden.nl/en/administration/money-matters-during-your-studies?cf=governance-and-global-affairs&amp;cd=liberal-arts-and-sciences-global-challenges-ba-bsc" TargetMode="External"/><Relationship Id="rId7" Type="http://schemas.openxmlformats.org/officeDocument/2006/relationships/hyperlink" Target="https://duo.nl/particulier/student-finance/" TargetMode="External"/><Relationship Id="rId2" Type="http://schemas.openxmlformats.org/officeDocument/2006/relationships/hyperlink" Target="https://www.government.nl/topics/housing/rented-housing/applying-for-housing-benefit" TargetMode="External"/><Relationship Id="rId1" Type="http://schemas.openxmlformats.org/officeDocument/2006/relationships/hyperlink" Target="https://www.belastingdienst.nl/wps/wcm/connect/nl/zorgtoeslag/zorgtoeslag" TargetMode="External"/><Relationship Id="rId6" Type="http://schemas.openxmlformats.org/officeDocument/2006/relationships/hyperlink" Target="https://www.student.universiteitleiden.nl/en/administration/tuition-fee/amount/governance-and-global-affairs/liberal-arts-and-sciences-global-challenges-ba-bsc?cf=governance-and-global-affairs&amp;cd=liberal-arts-and-sciences-global-challenges-ba-bsc" TargetMode="External"/><Relationship Id="rId5" Type="http://schemas.openxmlformats.org/officeDocument/2006/relationships/hyperlink" Target="https://www.universiteitleiden.nl/en/education/study-programmes/bachelor/liberal-arts-and-sciences-global-challenges-leiden-university-college/admission-and-application/fees-and-finances" TargetMode="External"/><Relationship Id="rId4" Type="http://schemas.openxmlformats.org/officeDocument/2006/relationships/hyperlink" Target="https://www.universiteitleiden.nl/en/education/study-programmes/bachelor/liberal-arts-and-sciences-global-challenges-leiden-university-college/admission-and-application/fees-and-financ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6"/>
  <sheetViews>
    <sheetView tabSelected="1" topLeftCell="A44" zoomScaleNormal="100" workbookViewId="0">
      <selection activeCell="A59" sqref="A59"/>
    </sheetView>
  </sheetViews>
  <sheetFormatPr defaultColWidth="14.42578125" defaultRowHeight="15" customHeight="1" x14ac:dyDescent="0.25"/>
  <cols>
    <col min="1" max="1" width="100.140625" customWidth="1"/>
    <col min="2" max="2" width="20.5703125" customWidth="1"/>
    <col min="3" max="3" width="147" customWidth="1"/>
    <col min="4" max="26" width="9.140625" customWidth="1"/>
  </cols>
  <sheetData>
    <row r="1" spans="1:26" ht="54.6" customHeight="1" x14ac:dyDescent="0.25">
      <c r="A1" s="66" t="s">
        <v>60</v>
      </c>
      <c r="B1" s="67"/>
      <c r="C1" s="6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5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25">
      <c r="A3" s="1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0.95" customHeight="1" x14ac:dyDescent="0.25">
      <c r="A4" s="41" t="s">
        <v>48</v>
      </c>
      <c r="B4" s="58"/>
      <c r="C4" s="5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.75" customHeight="1" x14ac:dyDescent="0.3">
      <c r="A5" s="48" t="s">
        <v>42</v>
      </c>
      <c r="B5" s="68"/>
      <c r="C5" s="6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7" customHeight="1" x14ac:dyDescent="0.3">
      <c r="A6" s="42" t="s">
        <v>43</v>
      </c>
      <c r="B6" s="68"/>
      <c r="C6" s="69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.75" customHeight="1" x14ac:dyDescent="0.3">
      <c r="A7" s="42" t="s">
        <v>44</v>
      </c>
      <c r="B7" s="68"/>
      <c r="C7" s="69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7" customHeight="1" x14ac:dyDescent="0.3">
      <c r="A8" s="48" t="s">
        <v>40</v>
      </c>
      <c r="B8" s="68" t="s">
        <v>33</v>
      </c>
      <c r="C8" s="70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7.75" customHeight="1" x14ac:dyDescent="0.3">
      <c r="A9" s="49" t="s">
        <v>41</v>
      </c>
      <c r="B9" s="64"/>
      <c r="C9" s="6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3">
      <c r="A10" s="50" t="s">
        <v>45</v>
      </c>
      <c r="B10" s="62"/>
      <c r="C10" s="63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25">
      <c r="A11" s="1"/>
      <c r="B11" s="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25">
      <c r="A12" s="1"/>
      <c r="B12" s="2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 x14ac:dyDescent="0.25">
      <c r="A13" s="41" t="s">
        <v>1</v>
      </c>
      <c r="B13" s="3"/>
      <c r="C13" s="4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43"/>
      <c r="B14" s="44"/>
      <c r="C14" s="4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25">
      <c r="A15" s="38" t="s">
        <v>2</v>
      </c>
      <c r="B15" s="39"/>
      <c r="C15" s="56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25">
      <c r="A16" s="5" t="s">
        <v>3</v>
      </c>
      <c r="B16" s="6"/>
      <c r="C16" s="5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25">
      <c r="A17" s="7" t="s">
        <v>4</v>
      </c>
      <c r="B17" s="8"/>
      <c r="C17" s="54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25">
      <c r="A18" s="5" t="s">
        <v>5</v>
      </c>
      <c r="B18" s="6"/>
      <c r="C18" s="55" t="s">
        <v>39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25">
      <c r="A19" s="7" t="s">
        <v>6</v>
      </c>
      <c r="B19" s="8"/>
      <c r="C19" s="54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25">
      <c r="A20" s="5" t="s">
        <v>7</v>
      </c>
      <c r="B20" s="6"/>
      <c r="C20" s="5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25">
      <c r="A21" s="61" t="s">
        <v>57</v>
      </c>
      <c r="B21" s="8">
        <f>280*12</f>
        <v>3360</v>
      </c>
      <c r="C21" s="54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25">
      <c r="A22" s="5" t="s">
        <v>8</v>
      </c>
      <c r="B22" s="6"/>
      <c r="C22" s="55" t="s">
        <v>37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25">
      <c r="A23" s="7" t="s">
        <v>9</v>
      </c>
      <c r="B23" s="8"/>
      <c r="C23" s="54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25">
      <c r="A24" s="5" t="s">
        <v>10</v>
      </c>
      <c r="B24" s="6"/>
      <c r="C24" s="5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25">
      <c r="A25" s="7" t="s">
        <v>10</v>
      </c>
      <c r="B25" s="8"/>
      <c r="C25" s="54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25">
      <c r="A26" s="5" t="s">
        <v>10</v>
      </c>
      <c r="B26" s="6"/>
      <c r="C26" s="5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25">
      <c r="A27" s="7" t="s">
        <v>10</v>
      </c>
      <c r="B27" s="8"/>
      <c r="C27" s="54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25">
      <c r="A28" s="5" t="s">
        <v>10</v>
      </c>
      <c r="B28" s="6"/>
      <c r="C28" s="5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7" customHeight="1" x14ac:dyDescent="0.3">
      <c r="A29" s="9" t="s">
        <v>11</v>
      </c>
      <c r="B29" s="8">
        <f>SUM(B15:B28)</f>
        <v>3360</v>
      </c>
      <c r="C29" s="54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25">
      <c r="A30" s="1"/>
      <c r="B30" s="10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25">
      <c r="A31" s="11" t="s">
        <v>12</v>
      </c>
      <c r="B31" s="10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25">
      <c r="A32" s="53" t="s">
        <v>46</v>
      </c>
      <c r="B32" s="10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25">
      <c r="A33" s="51" t="s">
        <v>54</v>
      </c>
      <c r="B33" s="10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25">
      <c r="A34" s="51" t="s">
        <v>13</v>
      </c>
      <c r="B34" s="10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25">
      <c r="A35" s="51" t="s">
        <v>35</v>
      </c>
      <c r="B35" s="10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25">
      <c r="A36" s="40"/>
      <c r="B36" s="10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25">
      <c r="A37" s="1"/>
      <c r="B37" s="10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7.75" customHeight="1" x14ac:dyDescent="0.25">
      <c r="A38" s="41" t="s">
        <v>14</v>
      </c>
      <c r="B38" s="3"/>
      <c r="C38" s="4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3">
      <c r="A39" s="43"/>
      <c r="B39" s="44"/>
      <c r="C39" s="4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5">
      <c r="A40" s="12" t="s">
        <v>15</v>
      </c>
      <c r="B40" s="39" t="e" cm="1">
        <f t="array" ref="B40">_xlfn.IFS(AND(B8='Tuition fees 2627'!B13,OR(B9='Tuition fees 2627'!C13,B9='Tuition fees 2627'!C14)),'Tuition fees 2627'!E4,AND(B8='Tuition fees 2627'!B13,B9='Tuition fees 2627'!C15),'Tuition fees 2627'!E8,AND(B8='Tuition fees 2627'!B14,OR(B9='Tuition fees 2627'!C13,B9='Tuition fees 2627'!C14)),'Tuition fees 2627'!E5,AND(B8='Tuition fees 2627'!B14,(B9='Tuition fees 2627'!C15)),'Tuition fees 2627'!E9)</f>
        <v>#N/A</v>
      </c>
      <c r="C40" s="54" t="s">
        <v>49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5">
      <c r="A41" s="13" t="s">
        <v>16</v>
      </c>
      <c r="B41" s="6">
        <v>2990</v>
      </c>
      <c r="C41" s="5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5">
      <c r="A42" s="14" t="s">
        <v>17</v>
      </c>
      <c r="B42" s="8">
        <v>640</v>
      </c>
      <c r="C42" s="54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25">
      <c r="A43" s="60" t="s">
        <v>56</v>
      </c>
      <c r="B43" s="6">
        <v>248</v>
      </c>
      <c r="C43" s="5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5">
      <c r="A44" s="14" t="s">
        <v>18</v>
      </c>
      <c r="B44" s="8">
        <f>50*12</f>
        <v>600</v>
      </c>
      <c r="C44" s="54" t="s">
        <v>58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25">
      <c r="A45" s="13" t="s">
        <v>19</v>
      </c>
      <c r="B45" s="6"/>
      <c r="C45" s="5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5">
      <c r="A46" s="59" t="s">
        <v>55</v>
      </c>
      <c r="B46" s="8">
        <f>762*12</f>
        <v>9144</v>
      </c>
      <c r="C46" s="5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25">
      <c r="A47" s="13" t="s">
        <v>20</v>
      </c>
      <c r="B47" s="6">
        <f>300*12</f>
        <v>3600</v>
      </c>
      <c r="C47" s="55" t="s">
        <v>59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4" t="s">
        <v>21</v>
      </c>
      <c r="B48" s="8">
        <f>20*12</f>
        <v>240</v>
      </c>
      <c r="C48" s="54" t="s">
        <v>59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5">
      <c r="A49" s="13" t="s">
        <v>22</v>
      </c>
      <c r="B49" s="6">
        <f>40*12</f>
        <v>480</v>
      </c>
      <c r="C49" s="55" t="s">
        <v>59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4" t="s">
        <v>23</v>
      </c>
      <c r="B50" s="8">
        <f>70*12</f>
        <v>840</v>
      </c>
      <c r="C50" s="54" t="s">
        <v>59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5">
      <c r="A51" s="13" t="s">
        <v>10</v>
      </c>
      <c r="B51" s="6"/>
      <c r="C51" s="5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5">
      <c r="A52" s="14" t="s">
        <v>10</v>
      </c>
      <c r="B52" s="8"/>
      <c r="C52" s="54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5">
      <c r="A53" s="13" t="s">
        <v>10</v>
      </c>
      <c r="B53" s="6"/>
      <c r="C53" s="55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5">
      <c r="A54" s="14" t="s">
        <v>10</v>
      </c>
      <c r="B54" s="8"/>
      <c r="C54" s="54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5">
      <c r="A55" s="13" t="s">
        <v>10</v>
      </c>
      <c r="B55" s="6"/>
      <c r="C55" s="55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7.75" customHeight="1" x14ac:dyDescent="0.3">
      <c r="A56" s="15" t="s">
        <v>24</v>
      </c>
      <c r="B56" s="16" t="e">
        <f>SUM(B40:B55)</f>
        <v>#N/A</v>
      </c>
      <c r="C56" s="57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5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25">
      <c r="A58" s="11" t="s">
        <v>12</v>
      </c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5">
      <c r="A59" s="51" t="s">
        <v>53</v>
      </c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5">
      <c r="A60" s="51" t="s">
        <v>25</v>
      </c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5">
      <c r="A61" s="51" t="s">
        <v>52</v>
      </c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5">
      <c r="A62" s="52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5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9.25" customHeight="1" x14ac:dyDescent="0.25">
      <c r="A64" s="17" t="s">
        <v>26</v>
      </c>
      <c r="B64" s="18"/>
      <c r="C64" s="1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9.5" customHeight="1" x14ac:dyDescent="0.3">
      <c r="A65" s="43"/>
      <c r="B65" s="44"/>
      <c r="C65" s="45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" customHeight="1" x14ac:dyDescent="0.35">
      <c r="A66" s="20" t="s">
        <v>27</v>
      </c>
      <c r="B66" s="21" t="e">
        <f>B29-B56</f>
        <v>#N/A</v>
      </c>
      <c r="C66" s="21" t="s">
        <v>28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5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5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5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5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5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5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5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5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5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5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5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5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5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5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5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5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5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5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5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5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5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5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5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5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5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5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5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5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5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5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5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5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5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5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5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5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5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5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5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5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5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5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5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5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5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5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5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5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5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5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5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5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5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5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5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5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5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5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5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5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5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5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5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5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5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5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5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5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5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5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5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5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5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5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5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5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5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5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5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5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5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5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5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5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5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5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5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5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5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5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5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5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5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5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5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5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5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5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5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5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5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5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5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5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5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5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5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5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5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5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5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5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5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5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5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5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5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5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5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5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5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5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5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5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5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5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5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5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5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5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5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5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5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5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5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5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5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5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5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5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5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5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5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5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5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5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5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5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5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5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5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5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5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5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5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5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5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5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5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5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5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5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5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5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5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5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5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5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5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5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5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5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5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5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5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5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5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5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5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5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5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5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5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5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5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5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5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5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5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5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5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5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5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5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5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5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5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5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5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5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5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5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5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5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5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5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5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5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5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5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5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5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5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5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5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5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5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5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5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5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5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5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5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5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5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5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5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5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5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5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5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5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5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5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5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5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5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5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5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5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5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5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5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5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5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5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5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5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5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5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5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5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5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5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5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5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5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5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5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5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5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5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5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5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5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5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5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5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5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5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5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5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5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5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5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5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5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5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5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5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5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5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5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5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5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5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5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5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5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5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5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5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5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5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5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5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5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5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5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5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5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5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5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5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5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5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5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5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5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5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5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5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5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5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5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5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5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5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5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5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5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5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5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5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5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5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5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5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5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5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5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5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5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5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5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5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5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5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5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5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5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5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5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5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5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5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5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5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5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5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5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5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5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5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5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5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5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5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5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5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5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5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5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5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5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5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5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5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5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5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5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5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5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5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5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5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5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5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5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5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5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5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5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5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5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5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5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5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5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5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5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5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5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5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5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5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5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5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5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5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5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5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5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5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5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5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5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5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5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5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5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5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5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5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5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5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5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5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5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5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5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5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5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5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5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5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5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5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5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5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5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5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5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5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5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5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5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5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5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5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5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5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5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5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5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5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5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5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5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5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5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5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5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5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5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5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5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5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5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5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5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5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5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5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5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5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5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5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5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5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5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5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5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5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5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5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5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5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5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5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5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5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5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5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5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5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5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5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5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5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5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5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5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5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5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5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5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5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5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5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5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5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5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5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5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5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5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5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5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5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5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5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5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5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5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5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5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5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5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5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5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5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5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5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5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5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5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5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5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5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5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5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5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5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5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5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5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5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5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5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5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5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5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5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5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5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5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5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5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5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5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5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5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5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5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5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5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5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5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5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5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5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5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5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5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5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5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5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5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5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5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5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5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5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5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5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5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5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5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5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5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5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5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5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5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5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5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5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5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5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5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5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5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5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5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5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5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5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5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5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5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5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5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5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5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5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5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5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5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5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5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5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5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5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5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5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5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5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5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5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5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5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5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5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5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5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5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5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5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5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5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5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5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5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5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5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5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5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5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5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5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5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5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5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5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5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5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5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5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5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5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5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5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5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5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5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5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5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5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5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5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5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5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5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5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5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5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5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5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5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5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5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5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5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5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5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5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5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5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5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5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5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5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5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5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5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5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5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5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5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5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5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5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5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5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5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5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5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5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5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5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5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5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5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5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5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5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5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5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5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5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5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5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5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5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5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5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5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5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5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5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5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5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5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5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5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5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5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5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5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5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5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5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5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5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5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5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5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5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5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5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5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5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5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5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5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5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5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5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5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5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5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5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5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5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5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5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5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5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5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5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5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5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5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5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5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5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5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5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5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5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5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5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5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5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5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5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5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5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5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5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5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5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5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5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5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5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5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5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5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5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5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5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5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5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5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5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5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5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5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5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5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5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5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5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5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5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5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5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5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5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5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5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5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5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5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5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5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5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5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5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5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5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5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5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5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5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5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5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5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5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5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5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5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5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5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5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5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5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5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5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5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5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5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5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5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5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5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5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5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5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5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5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5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5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5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5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5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5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5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5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5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5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5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5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5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5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5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5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5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5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5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5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5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5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5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5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5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5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5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5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5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5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5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5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5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5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5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5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5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5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5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5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5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5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5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5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5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5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5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5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5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5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5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5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5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5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5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5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5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5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5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5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5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5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5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5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5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5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5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5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5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5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5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5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5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5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5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5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5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5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5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5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5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 x14ac:dyDescent="0.25">
      <c r="A1001" s="1"/>
      <c r="B1001" s="2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 x14ac:dyDescent="0.25">
      <c r="A1002" s="1"/>
      <c r="B1002" s="2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25" customHeight="1" x14ac:dyDescent="0.25">
      <c r="A1003" s="1"/>
      <c r="B1003" s="2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25" customHeight="1" x14ac:dyDescent="0.25">
      <c r="A1004" s="1"/>
      <c r="B1004" s="2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25" customHeight="1" x14ac:dyDescent="0.25">
      <c r="A1005" s="1"/>
      <c r="B1005" s="2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25" customHeight="1" x14ac:dyDescent="0.25">
      <c r="A1006" s="1"/>
      <c r="B1006" s="2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7">
    <mergeCell ref="B10:C10"/>
    <mergeCell ref="B9:C9"/>
    <mergeCell ref="A1:C1"/>
    <mergeCell ref="B5:C5"/>
    <mergeCell ref="B6:C6"/>
    <mergeCell ref="B7:C7"/>
    <mergeCell ref="B8:C8"/>
  </mergeCells>
  <hyperlinks>
    <hyperlink ref="A32" r:id="rId1" xr:uid="{00000000-0004-0000-0000-000000000000}"/>
    <hyperlink ref="A33" r:id="rId2" xr:uid="{00000000-0004-0000-0000-000001000000}"/>
    <hyperlink ref="A34" r:id="rId3" xr:uid="{00000000-0004-0000-0000-000002000000}"/>
    <hyperlink ref="A59" r:id="rId4" location="tuition-fees,housing-costs" xr:uid="{00000000-0004-0000-0000-000003000000}"/>
    <hyperlink ref="A60" r:id="rId5" location="personal-expenses" xr:uid="{00000000-0004-0000-0000-000004000000}"/>
    <hyperlink ref="A61" r:id="rId6" xr:uid="{00000000-0004-0000-0000-000005000000}"/>
    <hyperlink ref="A35" r:id="rId7" xr:uid="{1E697066-B22A-44DD-B390-7F6770727721}"/>
  </hyperlinks>
  <pageMargins left="0.7" right="0.7" top="0.75" bottom="0.75" header="0" footer="0"/>
  <pageSetup paperSize="9" scale="46" orientation="landscape" r:id="rId8"/>
  <headerFooter>
    <oddFooter>&amp;L_x000D_&amp;1#&amp;"Aptos"&amp;10&amp;K000000 Classified as Internal | Intern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'Tuition fees 2627'!$B$13:$B$14</xm:f>
          </x14:formula1>
          <xm:sqref>B8</xm:sqref>
        </x14:dataValidation>
        <x14:dataValidation type="list" allowBlank="1" showErrorMessage="1" xr:uid="{00000000-0002-0000-0000-000001000000}">
          <x14:formula1>
            <xm:f>'Tuition fees 2627'!$C$13:$C$16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1001"/>
  <sheetViews>
    <sheetView workbookViewId="0">
      <selection activeCell="B21" sqref="B21"/>
    </sheetView>
  </sheetViews>
  <sheetFormatPr defaultColWidth="14.42578125" defaultRowHeight="15" customHeight="1" x14ac:dyDescent="0.25"/>
  <cols>
    <col min="1" max="1" width="8.7109375" customWidth="1"/>
    <col min="2" max="2" width="52" customWidth="1"/>
    <col min="3" max="4" width="8.7109375" customWidth="1"/>
    <col min="5" max="5" width="11.28515625" customWidth="1"/>
    <col min="6" max="23" width="8.7109375" customWidth="1"/>
  </cols>
  <sheetData>
    <row r="1" spans="2:5" ht="14.25" customHeight="1" x14ac:dyDescent="0.25"/>
    <row r="2" spans="2:5" ht="14.25" customHeight="1" x14ac:dyDescent="0.25">
      <c r="B2" s="22" t="s">
        <v>51</v>
      </c>
      <c r="C2" s="23"/>
      <c r="D2" s="23"/>
      <c r="E2" s="24"/>
    </row>
    <row r="3" spans="2:5" ht="14.25" customHeight="1" x14ac:dyDescent="0.25">
      <c r="B3" s="25"/>
      <c r="C3" s="26"/>
      <c r="D3" s="26"/>
      <c r="E3" s="27" t="s">
        <v>29</v>
      </c>
    </row>
    <row r="4" spans="2:5" ht="14.25" customHeight="1" x14ac:dyDescent="0.25">
      <c r="B4" s="28" t="s">
        <v>30</v>
      </c>
      <c r="C4" s="28"/>
      <c r="D4" s="28"/>
      <c r="E4" s="29">
        <v>2695</v>
      </c>
    </row>
    <row r="5" spans="2:5" ht="14.25" customHeight="1" x14ac:dyDescent="0.25">
      <c r="B5" s="30" t="s">
        <v>31</v>
      </c>
      <c r="C5" s="30"/>
      <c r="D5" s="30"/>
      <c r="E5" s="2">
        <v>17570</v>
      </c>
    </row>
    <row r="6" spans="2:5" ht="14.25" customHeight="1" x14ac:dyDescent="0.25">
      <c r="B6" s="47" t="s">
        <v>38</v>
      </c>
      <c r="C6" s="31"/>
      <c r="D6" s="32"/>
      <c r="E6" s="29">
        <v>2990</v>
      </c>
    </row>
    <row r="7" spans="2:5" ht="14.25" customHeight="1" x14ac:dyDescent="0.25">
      <c r="B7" s="46"/>
      <c r="C7" s="26"/>
      <c r="D7" s="26"/>
      <c r="E7" s="33"/>
    </row>
    <row r="8" spans="2:5" ht="14.25" customHeight="1" x14ac:dyDescent="0.25">
      <c r="B8" s="34" t="s">
        <v>30</v>
      </c>
      <c r="C8" s="34"/>
      <c r="D8" s="34"/>
      <c r="E8" s="35">
        <v>2695</v>
      </c>
    </row>
    <row r="9" spans="2:5" ht="14.25" customHeight="1" x14ac:dyDescent="0.25">
      <c r="B9" s="1" t="s">
        <v>31</v>
      </c>
      <c r="C9" s="1"/>
      <c r="D9" s="1"/>
      <c r="E9" s="36">
        <v>17570</v>
      </c>
    </row>
    <row r="10" spans="2:5" ht="14.25" customHeight="1" x14ac:dyDescent="0.25">
      <c r="B10" s="47" t="s">
        <v>38</v>
      </c>
      <c r="C10" s="31"/>
      <c r="D10" s="32"/>
      <c r="E10" s="29">
        <v>2990</v>
      </c>
    </row>
    <row r="11" spans="2:5" ht="14.25" customHeight="1" x14ac:dyDescent="0.25">
      <c r="B11" s="1"/>
      <c r="C11" s="1"/>
      <c r="D11" s="1"/>
      <c r="E11" s="1"/>
    </row>
    <row r="12" spans="2:5" ht="14.25" customHeight="1" x14ac:dyDescent="0.25">
      <c r="B12" s="40" t="s">
        <v>36</v>
      </c>
      <c r="C12" s="1" t="s">
        <v>32</v>
      </c>
      <c r="D12" s="1"/>
      <c r="E12" s="1"/>
    </row>
    <row r="13" spans="2:5" ht="14.25" customHeight="1" x14ac:dyDescent="0.25">
      <c r="B13" s="1" t="s">
        <v>33</v>
      </c>
      <c r="C13" s="1" t="s">
        <v>50</v>
      </c>
      <c r="D13" s="1"/>
      <c r="E13" s="1"/>
    </row>
    <row r="14" spans="2:5" ht="14.25" customHeight="1" x14ac:dyDescent="0.25">
      <c r="B14" s="1" t="s">
        <v>0</v>
      </c>
      <c r="C14" s="1" t="s">
        <v>47</v>
      </c>
      <c r="D14" s="1"/>
      <c r="E14" s="1"/>
    </row>
    <row r="15" spans="2:5" ht="14.25" customHeight="1" x14ac:dyDescent="0.25">
      <c r="C15" s="1" t="s">
        <v>34</v>
      </c>
    </row>
    <row r="16" spans="2:5" ht="14.25" customHeight="1" x14ac:dyDescent="0.25">
      <c r="C16" s="37"/>
    </row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pageMargins left="0.7" right="0.7" top="0.75" bottom="0.75" header="0" footer="0"/>
  <pageSetup paperSize="9" orientation="portrait"/>
  <headerFooter>
    <oddFooter>&amp;L_x000D_&amp;1#&amp;"Aptos"&amp;10&amp;K000000 Classified as Internal | Intern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0E27FE42F04244A9D9FB4DD5322514" ma:contentTypeVersion="4" ma:contentTypeDescription="Create a new document." ma:contentTypeScope="" ma:versionID="45e3d9ff2354e183968d9e0dd9379f71">
  <xsd:schema xmlns:xsd="http://www.w3.org/2001/XMLSchema" xmlns:xs="http://www.w3.org/2001/XMLSchema" xmlns:p="http://schemas.microsoft.com/office/2006/metadata/properties" xmlns:ns2="60802766-3758-4c43-bc41-c8ee4731c436" targetNamespace="http://schemas.microsoft.com/office/2006/metadata/properties" ma:root="true" ma:fieldsID="119f7c386e90d994d7eb7a5a8531c4ab" ns2:_="">
    <xsd:import namespace="60802766-3758-4c43-bc41-c8ee4731c4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02766-3758-4c43-bc41-c8ee4731c4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04BD33-1F98-4448-9826-98BB48CCCA3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7A68D93-6FCC-4399-8E7E-67412FD0F4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BB8427-BB02-4195-83FC-400B7C1EBA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02766-3758-4c43-bc41-c8ee4731c4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465f887-04a9-4c17-8b62-103eddccf68b}" enabled="1" method="Standard" siteId="{ca2a7f76-dbd7-4ec0-9108-6b3d524fb7c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Financial Plan</vt:lpstr>
      <vt:lpstr>Tuition fees 2627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Ciordia Villanueva, I. (Itxaso)</dc:creator>
  <cp:keywords/>
  <dc:description/>
  <cp:lastModifiedBy>Tait, R.J. (Rebecca)</cp:lastModifiedBy>
  <cp:revision/>
  <dcterms:created xsi:type="dcterms:W3CDTF">2023-09-28T14:22:28Z</dcterms:created>
  <dcterms:modified xsi:type="dcterms:W3CDTF">2025-11-28T09:00:21Z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0x010100F70E27FE42F04244A9D9FB4DD5322514</vt:lpwstr>
  </property>
  <property fmtid="{D5CDD505-2E9C-101B-9397-08002B2CF9AE}" pid="3" name="Order">
    <vt:r8>147000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